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mpra.sharepoint.com/teams/transmissionrevenue/2024/TO6/Cost Adjustment Workpapers/Cost Adj to remove RTO Adder - TO5 C3-6 - Jenny/"/>
    </mc:Choice>
  </mc:AlternateContent>
  <xr:revisionPtr revIDLastSave="104" documentId="8_{DF119061-1677-4C37-93A4-3F6A7634CDF7}" xr6:coauthVersionLast="47" xr6:coauthVersionMax="47" xr10:uidLastSave="{61A2FA4D-6347-4BDB-B40C-7A0009DC7399}"/>
  <bookViews>
    <workbookView xWindow="-24645" yWindow="300" windowWidth="22440" windowHeight="15120" tabRatio="745" xr2:uid="{30B9E31B-C0DD-40D9-8DCB-4B861D7F7171}"/>
  </bookViews>
  <sheets>
    <sheet name="Summary-Total Other BTRR Adj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4" l="1"/>
  <c r="D19" i="4"/>
  <c r="E19" i="4"/>
  <c r="H13" i="4"/>
  <c r="H15" i="4" s="1"/>
  <c r="H17" i="4" s="1"/>
  <c r="I11" i="4"/>
  <c r="I9" i="4"/>
  <c r="D13" i="4"/>
  <c r="C13" i="4"/>
  <c r="C15" i="4" s="1"/>
  <c r="H19" i="4" l="1"/>
  <c r="H21" i="4" s="1"/>
  <c r="D15" i="4"/>
  <c r="D17" i="4" s="1"/>
  <c r="D21" i="4" s="1"/>
  <c r="G13" i="4"/>
  <c r="G19" i="4" s="1"/>
  <c r="F13" i="4"/>
  <c r="E13" i="4"/>
  <c r="A11" i="4"/>
  <c r="A13" i="4" s="1"/>
  <c r="J9" i="4"/>
  <c r="F15" i="4" l="1"/>
  <c r="F17" i="4" s="1"/>
  <c r="F21" i="4" s="1"/>
  <c r="F19" i="4"/>
  <c r="I19" i="4" s="1"/>
  <c r="G15" i="4"/>
  <c r="G17" i="4" s="1"/>
  <c r="I13" i="4"/>
  <c r="C17" i="4"/>
  <c r="E15" i="4"/>
  <c r="J13" i="4"/>
  <c r="A15" i="4"/>
  <c r="J11" i="4"/>
  <c r="I15" i="4" l="1"/>
  <c r="C21" i="4"/>
  <c r="E17" i="4"/>
  <c r="I17" i="4" s="1"/>
  <c r="G21" i="4"/>
  <c r="E21" i="4"/>
  <c r="J15" i="4"/>
  <c r="J17" i="4" s="1"/>
  <c r="J19" i="4" s="1"/>
  <c r="J21" i="4" s="1"/>
  <c r="A17" i="4"/>
  <c r="A19" i="4" s="1"/>
  <c r="A21" i="4" s="1"/>
  <c r="I21" i="4" l="1"/>
</calcChain>
</file>

<file path=xl/sharedStrings.xml><?xml version="1.0" encoding="utf-8"?>
<sst xmlns="http://schemas.openxmlformats.org/spreadsheetml/2006/main" count="25" uniqueCount="24">
  <si>
    <t>San Diego Gas &amp; Electric Company</t>
  </si>
  <si>
    <t>($1,000)</t>
  </si>
  <si>
    <t>Line No.</t>
  </si>
  <si>
    <t>Description</t>
  </si>
  <si>
    <t>Total</t>
  </si>
  <si>
    <t xml:space="preserve">Interest </t>
  </si>
  <si>
    <t>Total BTRR Adjustment Excluding FF&amp;U</t>
  </si>
  <si>
    <t>Transmission Related Municipal Franchise Fees Expense</t>
  </si>
  <si>
    <t>Total BTRR Adjustment Including Franchise Fees Expense (WHOLESALE)</t>
  </si>
  <si>
    <t>Transmission Related Uncollectible Expense</t>
  </si>
  <si>
    <t>Total BTRR Adjustment Including FF&amp;U (RETAIL)</t>
  </si>
  <si>
    <t>Other Base Transmission Revenue Requirements (BTRR) Adjustments Summary</t>
  </si>
  <si>
    <t xml:space="preserve">Information and related workpapers are included within tab labeled 'TO5 Cycle 4 Cost Adjustment'. </t>
  </si>
  <si>
    <t xml:space="preserve">Information and related workpapers are included within tab labeled 'TO5 Cycle 5 Cost Adjustment'. </t>
  </si>
  <si>
    <t xml:space="preserve">Information and related workpapers are included within tab labeled 'TO5 Cycle 6 Cost Adjustment'. </t>
  </si>
  <si>
    <r>
      <t xml:space="preserve">Base Period 2019 - TO5 Cycle 3 </t>
    </r>
    <r>
      <rPr>
        <b/>
        <vertAlign val="superscript"/>
        <sz val="11"/>
        <color theme="1"/>
        <rFont val="Times New Roman"/>
        <family val="1"/>
      </rPr>
      <t>1</t>
    </r>
  </si>
  <si>
    <r>
      <t xml:space="preserve">Base Period 2020 - TO5 Cycle 4 </t>
    </r>
    <r>
      <rPr>
        <b/>
        <vertAlign val="superscript"/>
        <sz val="12"/>
        <color theme="1"/>
        <rFont val="Times New Roman"/>
        <family val="1"/>
      </rPr>
      <t>2</t>
    </r>
  </si>
  <si>
    <r>
      <t xml:space="preserve">Base Period 2021 - TO5 Cycle 5 </t>
    </r>
    <r>
      <rPr>
        <b/>
        <vertAlign val="superscript"/>
        <sz val="12"/>
        <color theme="1"/>
        <rFont val="Times New Roman"/>
        <family val="1"/>
      </rPr>
      <t>3</t>
    </r>
  </si>
  <si>
    <r>
      <t xml:space="preserve">Base Period 2022 - TO5 Cycle 6 </t>
    </r>
    <r>
      <rPr>
        <b/>
        <vertAlign val="superscript"/>
        <sz val="12"/>
        <color theme="1"/>
        <rFont val="Times New Roman"/>
        <family val="1"/>
      </rPr>
      <t>4</t>
    </r>
  </si>
  <si>
    <r>
      <t xml:space="preserve">Base Period 2023 - TO6 Cycle 1 </t>
    </r>
    <r>
      <rPr>
        <b/>
        <vertAlign val="superscript"/>
        <sz val="12"/>
        <color theme="1"/>
        <rFont val="Times New Roman"/>
        <family val="1"/>
      </rPr>
      <t>5</t>
    </r>
  </si>
  <si>
    <t>For TO5 Cycle 3 to TO6 Cycle 1</t>
  </si>
  <si>
    <t>Information and related workpapers are included within tab labeled 'TO5 Cycle 3 Cost Adjustment'.</t>
  </si>
  <si>
    <t xml:space="preserve">Information and related workpapers are included within tab labeled 'TO6 Cycle 1 Cost Adjustment'. </t>
  </si>
  <si>
    <t>Other BTRR Adjustments Resulting from FERC CAISO Adder Refund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</si>
</sst>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_);_(* \(#,##0.0\);_(* &quot;-&quot;??_);_(@_)"/>
    <numFmt numFmtId="166" formatCode="_(* #,##0_);_(* \(#,##0\);_(* &quot;-&quot;??_);_(@_)"/>
    <numFmt numFmtId="167" formatCode="_(* #,##0.000_);_(* \(#,##0.0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vertAlign val="superscript"/>
      <sz val="11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/>
    <xf numFmtId="0" fontId="2" fillId="0" borderId="0" xfId="0" quotePrefix="1" applyFont="1" applyAlignment="1">
      <alignment horizontal="centerContinuous"/>
    </xf>
    <xf numFmtId="0" fontId="3" fillId="0" borderId="2" xfId="0" applyFont="1" applyBorder="1"/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3" applyFont="1" applyBorder="1"/>
    <xf numFmtId="164" fontId="3" fillId="0" borderId="1" xfId="2" applyNumberFormat="1" applyFont="1" applyFill="1" applyBorder="1"/>
    <xf numFmtId="164" fontId="3" fillId="0" borderId="1" xfId="2" applyNumberFormat="1" applyFont="1" applyBorder="1"/>
    <xf numFmtId="0" fontId="3" fillId="0" borderId="9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3" fillId="0" borderId="8" xfId="0" applyFont="1" applyBorder="1"/>
    <xf numFmtId="166" fontId="3" fillId="0" borderId="10" xfId="1" applyNumberFormat="1" applyFont="1" applyFill="1" applyBorder="1"/>
    <xf numFmtId="166" fontId="3" fillId="0" borderId="10" xfId="1" applyNumberFormat="1" applyFont="1" applyBorder="1"/>
    <xf numFmtId="165" fontId="3" fillId="0" borderId="0" xfId="1" applyNumberFormat="1" applyFont="1" applyFill="1" applyBorder="1"/>
    <xf numFmtId="165" fontId="3" fillId="0" borderId="8" xfId="1" applyNumberFormat="1" applyFont="1" applyFill="1" applyBorder="1"/>
    <xf numFmtId="165" fontId="3" fillId="0" borderId="1" xfId="1" applyNumberFormat="1" applyFont="1" applyBorder="1"/>
    <xf numFmtId="166" fontId="3" fillId="0" borderId="0" xfId="1" applyNumberFormat="1" applyFont="1" applyFill="1" applyBorder="1"/>
    <xf numFmtId="166" fontId="3" fillId="0" borderId="8" xfId="1" applyNumberFormat="1" applyFont="1" applyFill="1" applyBorder="1"/>
    <xf numFmtId="166" fontId="3" fillId="0" borderId="1" xfId="1" applyNumberFormat="1" applyFont="1" applyBorder="1"/>
    <xf numFmtId="166" fontId="7" fillId="0" borderId="10" xfId="1" applyNumberFormat="1" applyFont="1" applyBorder="1"/>
    <xf numFmtId="166" fontId="7" fillId="0" borderId="11" xfId="1" applyNumberFormat="1" applyFont="1" applyBorder="1"/>
    <xf numFmtId="0" fontId="2" fillId="0" borderId="1" xfId="0" applyFont="1" applyBorder="1"/>
    <xf numFmtId="164" fontId="4" fillId="0" borderId="0" xfId="0" applyNumberFormat="1" applyFont="1"/>
    <xf numFmtId="164" fontId="3" fillId="0" borderId="0" xfId="2" applyNumberFormat="1" applyFont="1" applyFill="1" applyBorder="1"/>
    <xf numFmtId="164" fontId="3" fillId="0" borderId="8" xfId="2" applyNumberFormat="1" applyFont="1" applyFill="1" applyBorder="1"/>
    <xf numFmtId="0" fontId="3" fillId="0" borderId="12" xfId="0" applyFont="1" applyBorder="1" applyAlignment="1">
      <alignment horizontal="center"/>
    </xf>
    <xf numFmtId="0" fontId="2" fillId="0" borderId="13" xfId="3" applyFont="1" applyBorder="1"/>
    <xf numFmtId="164" fontId="2" fillId="0" borderId="14" xfId="2" applyNumberFormat="1" applyFont="1" applyFill="1" applyBorder="1"/>
    <xf numFmtId="164" fontId="2" fillId="0" borderId="14" xfId="2" applyNumberFormat="1" applyFont="1" applyBorder="1"/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4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8" fillId="0" borderId="0" xfId="0" applyFont="1" applyAlignment="1">
      <alignment horizontal="center" vertical="center"/>
    </xf>
    <xf numFmtId="167" fontId="4" fillId="0" borderId="0" xfId="1" applyNumberFormat="1" applyFont="1" applyBorder="1"/>
    <xf numFmtId="167" fontId="4" fillId="0" borderId="0" xfId="0" applyNumberFormat="1" applyFont="1"/>
    <xf numFmtId="164" fontId="3" fillId="0" borderId="13" xfId="2" applyNumberFormat="1" applyFont="1" applyFill="1" applyBorder="1"/>
    <xf numFmtId="166" fontId="3" fillId="0" borderId="19" xfId="1" applyNumberFormat="1" applyFont="1" applyFill="1" applyBorder="1"/>
    <xf numFmtId="166" fontId="3" fillId="0" borderId="19" xfId="1" applyNumberFormat="1" applyFont="1" applyBorder="1"/>
    <xf numFmtId="164" fontId="2" fillId="0" borderId="22" xfId="2" applyNumberFormat="1" applyFont="1" applyFill="1" applyBorder="1"/>
    <xf numFmtId="166" fontId="3" fillId="0" borderId="1" xfId="1" applyNumberFormat="1" applyFont="1" applyFill="1" applyBorder="1"/>
    <xf numFmtId="165" fontId="3" fillId="0" borderId="1" xfId="1" applyNumberFormat="1" applyFont="1" applyFill="1" applyBorder="1"/>
    <xf numFmtId="164" fontId="3" fillId="0" borderId="8" xfId="2" applyNumberFormat="1" applyFont="1" applyBorder="1"/>
    <xf numFmtId="164" fontId="3" fillId="0" borderId="0" xfId="0" applyNumberFormat="1" applyFont="1"/>
    <xf numFmtId="164" fontId="2" fillId="0" borderId="0" xfId="0" applyNumberFormat="1" applyFont="1"/>
    <xf numFmtId="164" fontId="2" fillId="0" borderId="20" xfId="3" applyNumberFormat="1" applyFont="1" applyBorder="1"/>
    <xf numFmtId="164" fontId="3" fillId="0" borderId="13" xfId="0" applyNumberFormat="1" applyFont="1" applyBorder="1"/>
    <xf numFmtId="164" fontId="2" fillId="0" borderId="13" xfId="0" applyNumberFormat="1" applyFont="1" applyBorder="1"/>
    <xf numFmtId="164" fontId="2" fillId="0" borderId="14" xfId="3" applyNumberFormat="1" applyFont="1" applyBorder="1"/>
    <xf numFmtId="164" fontId="2" fillId="0" borderId="1" xfId="0" applyNumberFormat="1" applyFont="1" applyBorder="1"/>
    <xf numFmtId="164" fontId="3" fillId="0" borderId="1" xfId="0" applyNumberFormat="1" applyFont="1" applyBorder="1"/>
    <xf numFmtId="166" fontId="2" fillId="0" borderId="0" xfId="1" applyNumberFormat="1" applyFont="1" applyFill="1" applyBorder="1"/>
    <xf numFmtId="166" fontId="2" fillId="0" borderId="8" xfId="1" applyNumberFormat="1" applyFont="1" applyFill="1" applyBorder="1"/>
    <xf numFmtId="166" fontId="2" fillId="0" borderId="1" xfId="1" applyNumberFormat="1" applyFont="1" applyFill="1" applyBorder="1"/>
    <xf numFmtId="166" fontId="2" fillId="0" borderId="1" xfId="1" applyNumberFormat="1" applyFont="1" applyBorder="1"/>
    <xf numFmtId="0" fontId="3" fillId="0" borderId="13" xfId="0" applyFont="1" applyBorder="1"/>
    <xf numFmtId="0" fontId="2" fillId="0" borderId="21" xfId="0" applyFont="1" applyBorder="1" applyAlignment="1">
      <alignment horizontal="center" wrapText="1"/>
    </xf>
  </cellXfs>
  <cellStyles count="5">
    <cellStyle name="Comma" xfId="1" builtinId="3"/>
    <cellStyle name="Currency" xfId="2" builtinId="4"/>
    <cellStyle name="Currency 4" xfId="4" xr:uid="{F0B8F00D-2B89-487A-9EE8-13879299B3FC}"/>
    <cellStyle name="Normal" xfId="0" builtinId="0"/>
    <cellStyle name="Normal 4" xfId="3" xr:uid="{03AF220E-21FA-4F44-96CA-56A123B88258}"/>
  </cellStyles>
  <dxfs count="0"/>
  <tableStyles count="1" defaultTableStyle="TableStyleMedium2" defaultPivotStyle="PivotStyleLight16">
    <tableStyle name="Invisible" pivot="0" table="0" count="0" xr9:uid="{54BA4901-3D22-4DED-B21E-A121346EBD5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EC6A-87A4-4C0B-A907-A528DDBDCC36}">
  <sheetPr>
    <pageSetUpPr fitToPage="1"/>
  </sheetPr>
  <dimension ref="A2:K36"/>
  <sheetViews>
    <sheetView tabSelected="1" zoomScale="80" zoomScaleNormal="80" workbookViewId="0">
      <selection activeCell="E27" sqref="E27"/>
    </sheetView>
  </sheetViews>
  <sheetFormatPr defaultColWidth="9" defaultRowHeight="15.75" x14ac:dyDescent="0.25"/>
  <cols>
    <col min="1" max="1" width="5.28515625" style="3" bestFit="1" customWidth="1"/>
    <col min="2" max="2" width="73.7109375" style="3" customWidth="1"/>
    <col min="3" max="3" width="18.42578125" style="3" customWidth="1"/>
    <col min="4" max="4" width="18.7109375" style="3" customWidth="1"/>
    <col min="5" max="7" width="18.5703125" style="3" customWidth="1"/>
    <col min="8" max="8" width="18.5703125" style="3" hidden="1" customWidth="1"/>
    <col min="9" max="9" width="17" style="3" customWidth="1"/>
    <col min="10" max="10" width="5.28515625" style="3" bestFit="1" customWidth="1"/>
    <col min="11" max="11" width="16.5703125" style="3" customWidth="1"/>
    <col min="12" max="16384" width="9" style="3"/>
  </cols>
  <sheetData>
    <row r="2" spans="1:10" x14ac:dyDescent="0.25">
      <c r="A2" s="1" t="s">
        <v>0</v>
      </c>
      <c r="B2" s="2"/>
      <c r="C2" s="2"/>
      <c r="D2" s="2"/>
      <c r="E2" s="1"/>
      <c r="F2" s="1"/>
      <c r="G2" s="1"/>
      <c r="H2" s="1"/>
      <c r="I2" s="2"/>
      <c r="J2" s="2"/>
    </row>
    <row r="3" spans="1:10" x14ac:dyDescent="0.25">
      <c r="A3" s="1" t="s">
        <v>11</v>
      </c>
      <c r="B3" s="2"/>
      <c r="C3" s="2"/>
      <c r="D3" s="2"/>
      <c r="E3" s="1"/>
      <c r="F3" s="1"/>
      <c r="G3" s="1"/>
      <c r="H3" s="1"/>
      <c r="I3" s="2"/>
      <c r="J3" s="2"/>
    </row>
    <row r="4" spans="1:10" x14ac:dyDescent="0.25">
      <c r="A4" s="1" t="s">
        <v>20</v>
      </c>
      <c r="B4" s="2"/>
      <c r="C4" s="2"/>
      <c r="D4" s="2"/>
      <c r="E4" s="1"/>
      <c r="F4" s="1"/>
      <c r="G4" s="1"/>
      <c r="H4" s="1"/>
      <c r="I4" s="2"/>
      <c r="J4" s="2"/>
    </row>
    <row r="5" spans="1:10" x14ac:dyDescent="0.25">
      <c r="A5" s="4" t="s">
        <v>1</v>
      </c>
      <c r="B5" s="2"/>
      <c r="C5" s="2"/>
      <c r="D5" s="2"/>
      <c r="E5" s="4"/>
      <c r="F5" s="4"/>
      <c r="G5" s="4"/>
      <c r="H5" s="4"/>
      <c r="I5" s="2"/>
      <c r="J5" s="2"/>
    </row>
    <row r="6" spans="1:10" ht="16.5" thickBot="1" x14ac:dyDescent="0.3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s="10" customFormat="1" ht="35.25" thickBot="1" x14ac:dyDescent="0.3">
      <c r="A7" s="6" t="s">
        <v>2</v>
      </c>
      <c r="B7" s="7" t="s">
        <v>3</v>
      </c>
      <c r="C7" s="8" t="s">
        <v>15</v>
      </c>
      <c r="D7" s="7" t="s">
        <v>16</v>
      </c>
      <c r="E7" s="71" t="s">
        <v>17</v>
      </c>
      <c r="F7" s="8" t="s">
        <v>18</v>
      </c>
      <c r="G7" s="8" t="s">
        <v>19</v>
      </c>
      <c r="H7" s="8"/>
      <c r="I7" s="7" t="s">
        <v>4</v>
      </c>
      <c r="J7" s="9" t="s">
        <v>2</v>
      </c>
    </row>
    <row r="8" spans="1:10" x14ac:dyDescent="0.25">
      <c r="A8" s="11"/>
      <c r="B8" s="12"/>
      <c r="C8" s="13"/>
      <c r="D8" s="12"/>
      <c r="E8" s="13"/>
      <c r="F8" s="14"/>
      <c r="G8" s="14"/>
      <c r="H8" s="14"/>
      <c r="I8" s="12"/>
      <c r="J8" s="15"/>
    </row>
    <row r="9" spans="1:10" x14ac:dyDescent="0.25">
      <c r="A9" s="16">
        <v>1</v>
      </c>
      <c r="B9" s="17" t="s">
        <v>23</v>
      </c>
      <c r="C9" s="57">
        <v>-10191.351483292656</v>
      </c>
      <c r="D9" s="19">
        <v>-17842.576074351906</v>
      </c>
      <c r="E9" s="51">
        <v>-19055.781399849104</v>
      </c>
      <c r="F9" s="18">
        <v>-18808.775038925349</v>
      </c>
      <c r="G9" s="18">
        <v>-19646.344532201532</v>
      </c>
      <c r="H9" s="18"/>
      <c r="I9" s="19">
        <f>SUM(C9:G9)</f>
        <v>-85544.82852862055</v>
      </c>
      <c r="J9" s="20">
        <f>A9</f>
        <v>1</v>
      </c>
    </row>
    <row r="10" spans="1:10" x14ac:dyDescent="0.25">
      <c r="A10" s="16"/>
      <c r="B10" s="21"/>
      <c r="C10" s="22"/>
      <c r="D10" s="21"/>
      <c r="E10" s="22"/>
      <c r="F10" s="23"/>
      <c r="G10" s="23"/>
      <c r="H10" s="23"/>
      <c r="I10" s="21"/>
      <c r="J10" s="20"/>
    </row>
    <row r="11" spans="1:10" x14ac:dyDescent="0.25">
      <c r="A11" s="16">
        <f>A9+1</f>
        <v>2</v>
      </c>
      <c r="B11" s="21" t="s">
        <v>5</v>
      </c>
      <c r="C11" s="52">
        <v>-4520.9815868243613</v>
      </c>
      <c r="D11" s="52">
        <v>-6946.6742003467607</v>
      </c>
      <c r="E11" s="52">
        <v>-6510.0571854339041</v>
      </c>
      <c r="F11" s="24">
        <v>-5589.6682013659201</v>
      </c>
      <c r="G11" s="24">
        <v>-4451.2383628745702</v>
      </c>
      <c r="H11" s="24"/>
      <c r="I11" s="25">
        <f>SUM(C11:G11)</f>
        <v>-28018.619536845516</v>
      </c>
      <c r="J11" s="20">
        <f>A11</f>
        <v>2</v>
      </c>
    </row>
    <row r="12" spans="1:10" x14ac:dyDescent="0.25">
      <c r="A12" s="16"/>
      <c r="B12" s="21"/>
      <c r="C12" s="22"/>
      <c r="D12" s="21"/>
      <c r="E12" s="26"/>
      <c r="F12" s="27"/>
      <c r="G12" s="27"/>
      <c r="H12" s="27"/>
      <c r="I12" s="28"/>
      <c r="J12" s="20"/>
    </row>
    <row r="13" spans="1:10" x14ac:dyDescent="0.25">
      <c r="A13" s="16">
        <f>A11+1</f>
        <v>3</v>
      </c>
      <c r="B13" s="21" t="s">
        <v>6</v>
      </c>
      <c r="C13" s="65">
        <f>C9+C11</f>
        <v>-14712.333070117016</v>
      </c>
      <c r="D13" s="61">
        <f>D9+D11</f>
        <v>-24789.250274698665</v>
      </c>
      <c r="E13" s="29">
        <f t="shared" ref="E13:G13" si="0">E9+E11</f>
        <v>-25565.838585283007</v>
      </c>
      <c r="F13" s="30">
        <f t="shared" si="0"/>
        <v>-24398.443240291268</v>
      </c>
      <c r="G13" s="55">
        <f t="shared" si="0"/>
        <v>-24097.582895076102</v>
      </c>
      <c r="H13" s="58">
        <f>H9+H11</f>
        <v>0</v>
      </c>
      <c r="I13" s="31">
        <f>SUM(C13:G13)</f>
        <v>-113563.44806546606</v>
      </c>
      <c r="J13" s="20">
        <f>A13</f>
        <v>3</v>
      </c>
    </row>
    <row r="14" spans="1:10" x14ac:dyDescent="0.25">
      <c r="A14" s="16"/>
      <c r="B14" s="21"/>
      <c r="C14" s="22"/>
      <c r="D14" s="21"/>
      <c r="E14" s="29"/>
      <c r="F14" s="30"/>
      <c r="G14" s="30"/>
      <c r="H14" s="30"/>
      <c r="I14" s="31"/>
      <c r="J14" s="20"/>
    </row>
    <row r="15" spans="1:10" x14ac:dyDescent="0.25">
      <c r="A15" s="16">
        <f>A13+1</f>
        <v>4</v>
      </c>
      <c r="B15" s="21" t="s">
        <v>7</v>
      </c>
      <c r="C15" s="25">
        <f>ROUND(C13*0.010275,0)</f>
        <v>-151</v>
      </c>
      <c r="D15" s="53">
        <f>ROUND(D13*0.010275,0)</f>
        <v>-255</v>
      </c>
      <c r="E15" s="52">
        <f>ROUND(E13*0.010275,0)</f>
        <v>-263</v>
      </c>
      <c r="F15" s="32">
        <f>ROUND(F13*0.010207,0)</f>
        <v>-249</v>
      </c>
      <c r="G15" s="32">
        <f>ROUND(G13*0.010207,0)</f>
        <v>-246</v>
      </c>
      <c r="H15" s="33">
        <f>ROUND(H13*0.010207,0)</f>
        <v>0</v>
      </c>
      <c r="I15" s="25">
        <f>SUM(C15:G15)</f>
        <v>-1164</v>
      </c>
      <c r="J15" s="20">
        <f>A15</f>
        <v>4</v>
      </c>
    </row>
    <row r="16" spans="1:10" x14ac:dyDescent="0.25">
      <c r="A16" s="16"/>
      <c r="B16" s="21"/>
      <c r="C16" s="21"/>
      <c r="D16" s="70"/>
      <c r="E16" s="29"/>
      <c r="F16" s="30"/>
      <c r="G16" s="55"/>
      <c r="H16" s="29"/>
      <c r="I16" s="31"/>
      <c r="J16" s="20"/>
    </row>
    <row r="17" spans="1:11" x14ac:dyDescent="0.25">
      <c r="A17" s="16">
        <f>A15+1</f>
        <v>5</v>
      </c>
      <c r="B17" s="34" t="s">
        <v>8</v>
      </c>
      <c r="C17" s="64">
        <f>C13+C15</f>
        <v>-14863.333070117016</v>
      </c>
      <c r="D17" s="62">
        <f>D13+D15</f>
        <v>-25044.250274698665</v>
      </c>
      <c r="E17" s="66">
        <f t="shared" ref="E17:G17" si="1">E13+E15</f>
        <v>-25828.838585283007</v>
      </c>
      <c r="F17" s="67">
        <f t="shared" si="1"/>
        <v>-24647.443240291268</v>
      </c>
      <c r="G17" s="68">
        <f t="shared" si="1"/>
        <v>-24343.582895076102</v>
      </c>
      <c r="H17" s="59">
        <f>H13+H15</f>
        <v>0</v>
      </c>
      <c r="I17" s="69">
        <f>SUM(C17:G17)</f>
        <v>-114727.44806546606</v>
      </c>
      <c r="J17" s="20">
        <f>J15+1</f>
        <v>5</v>
      </c>
    </row>
    <row r="18" spans="1:11" x14ac:dyDescent="0.25">
      <c r="A18" s="16"/>
      <c r="B18" s="21"/>
      <c r="C18" s="21"/>
      <c r="D18" s="70"/>
      <c r="E18" s="26"/>
      <c r="F18" s="27"/>
      <c r="G18" s="56"/>
      <c r="H18" s="26"/>
      <c r="I18" s="31"/>
      <c r="J18" s="20"/>
    </row>
    <row r="19" spans="1:11" x14ac:dyDescent="0.25">
      <c r="A19" s="16">
        <f>A17+1</f>
        <v>6</v>
      </c>
      <c r="B19" s="21" t="s">
        <v>9</v>
      </c>
      <c r="C19" s="53">
        <f>ROUND(C13*0.00169,0)</f>
        <v>-25</v>
      </c>
      <c r="D19" s="53">
        <f>ROUND(D13*0.00165,0)</f>
        <v>-41</v>
      </c>
      <c r="E19" s="53">
        <f>ROUND(E13*0.00173,0)</f>
        <v>-44</v>
      </c>
      <c r="F19" s="25">
        <f>ROUND(F13*0.00205,0)</f>
        <v>-50</v>
      </c>
      <c r="G19" s="25">
        <f>ROUND(G13*0.00205,0)</f>
        <v>-49</v>
      </c>
      <c r="H19" s="33">
        <f>ROUND(H13*0.00205,0)</f>
        <v>0</v>
      </c>
      <c r="I19" s="25">
        <f>SUM(C19:G19)</f>
        <v>-209</v>
      </c>
      <c r="J19" s="20">
        <f>J17+1</f>
        <v>6</v>
      </c>
      <c r="K19" s="35"/>
    </row>
    <row r="20" spans="1:11" x14ac:dyDescent="0.25">
      <c r="A20" s="16"/>
      <c r="B20" s="21"/>
      <c r="C20" s="22"/>
      <c r="D20" s="21"/>
      <c r="E20" s="36"/>
      <c r="F20" s="37"/>
      <c r="G20" s="18"/>
      <c r="H20" s="36"/>
      <c r="I20" s="19"/>
      <c r="J20" s="20"/>
      <c r="K20" s="35"/>
    </row>
    <row r="21" spans="1:11" ht="16.5" thickBot="1" x14ac:dyDescent="0.3">
      <c r="A21" s="38">
        <f>A19+1</f>
        <v>7</v>
      </c>
      <c r="B21" s="39" t="s">
        <v>10</v>
      </c>
      <c r="C21" s="60">
        <f>C17+C19</f>
        <v>-14888.333070117016</v>
      </c>
      <c r="D21" s="63">
        <f>D17+D19</f>
        <v>-25085.250274698665</v>
      </c>
      <c r="E21" s="54">
        <f t="shared" ref="E21:G21" si="2">E17+E19</f>
        <v>-25872.838585283007</v>
      </c>
      <c r="F21" s="40">
        <f t="shared" si="2"/>
        <v>-24697.443240291268</v>
      </c>
      <c r="G21" s="40">
        <f t="shared" si="2"/>
        <v>-24392.582895076102</v>
      </c>
      <c r="H21" s="60">
        <f>H17+H19</f>
        <v>0</v>
      </c>
      <c r="I21" s="41">
        <f>SUM(C21:G21)</f>
        <v>-114936.44806546606</v>
      </c>
      <c r="J21" s="20">
        <f>J19+1</f>
        <v>7</v>
      </c>
      <c r="K21" s="35"/>
    </row>
    <row r="22" spans="1:11" ht="17.25" thickTop="1" thickBot="1" x14ac:dyDescent="0.3">
      <c r="A22" s="42"/>
      <c r="B22" s="43"/>
      <c r="C22" s="5"/>
      <c r="D22" s="43"/>
      <c r="E22" s="5"/>
      <c r="F22" s="44"/>
      <c r="G22" s="44"/>
      <c r="H22" s="44"/>
      <c r="I22" s="43"/>
      <c r="J22" s="45"/>
    </row>
    <row r="23" spans="1:11" x14ac:dyDescent="0.25">
      <c r="A23" s="46"/>
    </row>
    <row r="24" spans="1:11" x14ac:dyDescent="0.25">
      <c r="A24" s="46"/>
    </row>
    <row r="25" spans="1:11" ht="18.75" x14ac:dyDescent="0.25">
      <c r="A25" s="47">
        <v>1</v>
      </c>
      <c r="B25" s="22" t="s">
        <v>21</v>
      </c>
      <c r="C25" s="22"/>
      <c r="D25" s="22"/>
    </row>
    <row r="26" spans="1:11" ht="18.75" x14ac:dyDescent="0.25">
      <c r="A26" s="47">
        <v>2</v>
      </c>
      <c r="B26" s="22" t="s">
        <v>12</v>
      </c>
      <c r="C26" s="22"/>
      <c r="D26" s="22"/>
    </row>
    <row r="27" spans="1:11" ht="18.75" x14ac:dyDescent="0.25">
      <c r="A27" s="47">
        <v>3</v>
      </c>
      <c r="B27" s="22" t="s">
        <v>13</v>
      </c>
      <c r="C27" s="22"/>
      <c r="D27" s="22"/>
    </row>
    <row r="28" spans="1:11" ht="18.75" x14ac:dyDescent="0.25">
      <c r="A28" s="47">
        <v>4</v>
      </c>
      <c r="B28" s="22" t="s">
        <v>14</v>
      </c>
    </row>
    <row r="29" spans="1:11" ht="18.75" x14ac:dyDescent="0.25">
      <c r="A29" s="47">
        <v>5</v>
      </c>
      <c r="B29" s="22" t="s">
        <v>22</v>
      </c>
    </row>
    <row r="30" spans="1:11" ht="18.75" x14ac:dyDescent="0.25">
      <c r="A30" s="47"/>
      <c r="B30" s="22"/>
      <c r="E30" s="48"/>
      <c r="F30" s="48"/>
      <c r="G30" s="48"/>
      <c r="H30" s="48"/>
      <c r="I30" s="48"/>
    </row>
    <row r="31" spans="1:11" x14ac:dyDescent="0.25">
      <c r="E31" s="49"/>
      <c r="F31" s="49"/>
      <c r="G31" s="49"/>
      <c r="H31" s="49"/>
      <c r="I31" s="50"/>
    </row>
    <row r="32" spans="1:11" x14ac:dyDescent="0.25">
      <c r="E32" s="49"/>
      <c r="F32" s="49"/>
      <c r="G32" s="49"/>
      <c r="H32" s="49"/>
      <c r="I32" s="50"/>
    </row>
    <row r="33" spans="5:9" x14ac:dyDescent="0.25">
      <c r="E33" s="49"/>
      <c r="F33" s="49"/>
      <c r="G33" s="49"/>
      <c r="H33" s="49"/>
      <c r="I33" s="50"/>
    </row>
    <row r="34" spans="5:9" x14ac:dyDescent="0.25">
      <c r="E34" s="49"/>
      <c r="F34" s="49"/>
      <c r="G34" s="49"/>
      <c r="H34" s="49"/>
      <c r="I34" s="50"/>
    </row>
    <row r="35" spans="5:9" x14ac:dyDescent="0.25">
      <c r="E35" s="49"/>
      <c r="F35" s="49"/>
      <c r="G35" s="49"/>
      <c r="H35" s="49"/>
      <c r="I35" s="49"/>
    </row>
    <row r="36" spans="5:9" x14ac:dyDescent="0.25">
      <c r="E36" s="49"/>
      <c r="F36" s="49"/>
      <c r="G36" s="49"/>
      <c r="H36" s="49"/>
      <c r="I36" s="49"/>
    </row>
  </sheetData>
  <printOptions horizontalCentered="1"/>
  <pageMargins left="0.25" right="0.25" top="0.5" bottom="0.5" header="0.25" footer="0.25"/>
  <pageSetup scale="62" orientation="landscape" r:id="rId1"/>
  <headerFooter scaleWithDoc="0" alignWithMargins="0">
    <oddFooter>&amp;C&amp;A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C66BA30F6EC541B9CEB3D9AC6A7FD3" ma:contentTypeVersion="4" ma:contentTypeDescription="Create a new document." ma:contentTypeScope="" ma:versionID="e1b7a062e894715400f7725d1353a968">
  <xsd:schema xmlns:xsd="http://www.w3.org/2001/XMLSchema" xmlns:xs="http://www.w3.org/2001/XMLSchema" xmlns:p="http://schemas.microsoft.com/office/2006/metadata/properties" xmlns:ns2="2402e27d-cbdc-4559-a5c7-f7461c001834" targetNamespace="http://schemas.microsoft.com/office/2006/metadata/properties" ma:root="true" ma:fieldsID="231c549801aed2b5fd9fd18e2866cd20" ns2:_="">
    <xsd:import namespace="2402e27d-cbdc-4559-a5c7-f7461c0018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2e27d-cbdc-4559-a5c7-f7461c0018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90211B-6C35-49EC-B2E8-A00D93177FA1}">
  <ds:schemaRefs>
    <ds:schemaRef ds:uri="6fc4548d-ff52-42f9-a254-3bffe5157158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d3533485-01ac-4c85-a144-d07c02817ce0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DB1C433-4322-41D1-9A8E-BB028415E5EC}"/>
</file>

<file path=customXml/itemProps3.xml><?xml version="1.0" encoding="utf-8"?>
<ds:datastoreItem xmlns:ds="http://schemas.openxmlformats.org/officeDocument/2006/customXml" ds:itemID="{758648EC-284D-46FF-B0A2-3EC2E89CD6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Summary-Total Other BTRR Adj</vt:lpstr>
    </vt:vector>
  </TitlesOfParts>
  <Manager/>
  <Company>Sempra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Farinas, Raulin</dc:creator>
  <cp:keywords/>
  <dc:description/>
  <cp:lastModifiedBy>Pham, Jenny L.</cp:lastModifiedBy>
  <cp:revision/>
  <cp:lastPrinted>2024-05-03T16:58:57Z</cp:lastPrinted>
  <dcterms:created xsi:type="dcterms:W3CDTF">2023-09-18T21:48:18Z</dcterms:created>
  <dcterms:modified xsi:type="dcterms:W3CDTF">2025-06-03T22:46:53Z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0x010100B2C66BA30F6EC541B9CEB3D9AC6A7FD3</vt:lpwstr>
  </property>
  <property fmtid="{D5CDD505-2E9C-101B-9397-08002B2CF9AE}" pid="3" name="MediaServiceImageTags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